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7500" tabRatio="500" activeTab="0"/>
  </bookViews>
  <sheets>
    <sheet name="2022 Order Form" sheetId="1" r:id="rId1"/>
    <sheet name="Payment Options" sheetId="2" r:id="rId2"/>
  </sheets>
  <definedNames>
    <definedName name="_xlnm.Print_Area" localSheetId="0">'2022 Order Form'!$A$1:$K$68</definedName>
    <definedName name="_xlnm.Print_Area" localSheetId="1">'Payment Options'!$A$1:$J$35</definedName>
  </definedNames>
  <calcPr fullCalcOnLoad="1"/>
</workbook>
</file>

<file path=xl/sharedStrings.xml><?xml version="1.0" encoding="utf-8"?>
<sst xmlns="http://schemas.openxmlformats.org/spreadsheetml/2006/main" count="100" uniqueCount="86">
  <si>
    <t>Forensic Assurance</t>
  </si>
  <si>
    <t>Quantity</t>
  </si>
  <si>
    <t>Address</t>
  </si>
  <si>
    <t>Billing Details</t>
  </si>
  <si>
    <t>Name</t>
  </si>
  <si>
    <t>phone number</t>
  </si>
  <si>
    <t>Total</t>
  </si>
  <si>
    <r>
      <t xml:space="preserve">Shipping Address </t>
    </r>
    <r>
      <rPr>
        <b/>
        <sz val="9"/>
        <color indexed="8"/>
        <rFont val="Times New Roman"/>
        <family val="1"/>
      </rPr>
      <t>(If different than Billing Address)</t>
    </r>
  </si>
  <si>
    <t>Total:</t>
  </si>
  <si>
    <t>Company</t>
  </si>
  <si>
    <r>
      <t>email</t>
    </r>
    <r>
      <rPr>
        <b/>
        <sz val="10"/>
        <color indexed="48"/>
        <rFont val="Times New Roman"/>
        <family val="1"/>
      </rPr>
      <t>**</t>
    </r>
  </si>
  <si>
    <t xml:space="preserve">Submit completed order forms to: orders@forensicassurance.com.  </t>
  </si>
  <si>
    <t>Payment or a signed Purchase Order must be received prior to the Purchase Deadline to complete order.  Once order form is received and processed, an invoice or purchase order receipt will be emailed to the customer.</t>
  </si>
  <si>
    <t>Company Information:</t>
  </si>
  <si>
    <t>P.O. Box 231, Northville, MI 48167</t>
  </si>
  <si>
    <t>website: www.forensicassurance.com</t>
  </si>
  <si>
    <t>Phone: 248-773-5114</t>
  </si>
  <si>
    <t>Shipping: Winter Distribution (January)</t>
  </si>
  <si>
    <t>Shipping: Winter Distribution (February)</t>
  </si>
  <si>
    <t>Shipping: Spring Distribution (May)</t>
  </si>
  <si>
    <t>Shipping: Summer Distribution (July)</t>
  </si>
  <si>
    <t>Credit Card Information</t>
  </si>
  <si>
    <t>Please complete the following information if paying by credit card</t>
  </si>
  <si>
    <t>Type of Credit Card (Visa, Master Card, American Express, Discovery):</t>
  </si>
  <si>
    <t>Credit Card Number:</t>
  </si>
  <si>
    <t>CV#:</t>
  </si>
  <si>
    <t>Name:</t>
  </si>
  <si>
    <t>City</t>
  </si>
  <si>
    <t>State:</t>
  </si>
  <si>
    <t>Zip Code:</t>
  </si>
  <si>
    <t>Street Address (line 1):</t>
  </si>
  <si>
    <t>Street Address (line 2):</t>
  </si>
  <si>
    <t>Exp. Date:</t>
  </si>
  <si>
    <t>Free for US</t>
  </si>
  <si>
    <t>Free shipping for United States customers.</t>
  </si>
  <si>
    <t>Double Blind</t>
  </si>
  <si>
    <t>Static</t>
  </si>
  <si>
    <t>Shipping: Fall Distribution (September)</t>
  </si>
  <si>
    <t>Please send check or money orders to:</t>
  </si>
  <si>
    <t>P.O. Box 231</t>
  </si>
  <si>
    <t>Northville, MI  48167</t>
  </si>
  <si>
    <t>Billing Information:</t>
  </si>
  <si>
    <t>Please contact our sales team if you are paying EFT to obtain banking information:</t>
  </si>
  <si>
    <t>**Access to the Forensic Assurance QM Portal will be directed to the provided email account unless otherwise specified.</t>
  </si>
  <si>
    <t>Shipping: Spring Distribution (March/April)</t>
  </si>
  <si>
    <t>Questions?  Please contact Forensic Assurance at:</t>
  </si>
  <si>
    <t>(248) 773-5114 (info@forensicassurance.com)</t>
  </si>
  <si>
    <t>email: info@forensicassurance.com</t>
  </si>
  <si>
    <t>2023 Order Form</t>
  </si>
  <si>
    <t>2023 Product Listing</t>
  </si>
  <si>
    <t>Winter 2023 Forensic Biology (Double Blind: $180 / Static: $135)</t>
  </si>
  <si>
    <t>Winter 2023 Forensic DNA (Double Blind: $180 / Static: $135)</t>
  </si>
  <si>
    <t>Winter 2023 Forensic Biology with PGS (Double Blind: $230 / Static $185)</t>
  </si>
  <si>
    <t>Winter 2023 Forensic DNA with PGS ((Double Blind: $230 / Static $185)</t>
  </si>
  <si>
    <t>Winter and Spring Test Distributions - Purchase Deadline October 31, 2022</t>
  </si>
  <si>
    <t>Winter 2023 Firearm Identification (Double Blind: $175 / Static: $145)</t>
  </si>
  <si>
    <t>Winter 2023 Fingerprint Identification (Digital Only)  
               (Double Blind: $350 / Static: $210)</t>
  </si>
  <si>
    <t>Winter 2023 Fingerprint Identification (Printed and Digital)  
               (Double Blind: $380 / Static: $285)</t>
  </si>
  <si>
    <t>Winter 2023 Controlled Substances (Double Blind: $180 / Static: $150)</t>
  </si>
  <si>
    <t>Spring 2023 Forensic Biology  (Double Blind: $180 / Static: $135)</t>
  </si>
  <si>
    <t>Spring 2023 Forensic DNA (Double Blind: $180 / Static: $135)</t>
  </si>
  <si>
    <t>Spring 2023 Forensic Biology with PGS (Double Blind: $230 / Static $185)</t>
  </si>
  <si>
    <t>Spring 2023 Forensic DNA with PGS ((Double Blind: $230 / Static $185)</t>
  </si>
  <si>
    <t>Spring 2023 Body Fluid Identification  (Double Blind: $225 / Static: $160)</t>
  </si>
  <si>
    <t>2023 Footwear Identification (Double Blind: $225 / Static: $170)</t>
  </si>
  <si>
    <t>2023 Fingerprint Processing  (Double Blind: $220 / Static: $185)</t>
  </si>
  <si>
    <t>2023 Gunshot Residue  (Double Blind: $260 / Static: $215)</t>
  </si>
  <si>
    <t>Summer and Fall Test Distributions - Purchase Deadline February 27, 2023</t>
  </si>
  <si>
    <t>Summer 2023 Forensic Biology  (Double Blind: $180 / Static: $135)</t>
  </si>
  <si>
    <t>Summer 2023 Forensic DNA  (Double Blind: $180 / Static: $135)</t>
  </si>
  <si>
    <t>Summer 2023 Forensic Biology with PGS (Double Blind: $230 / Static $185)</t>
  </si>
  <si>
    <t>Summer 2023 Forensic DNA with PGS ((Double Blind: $230 / Static $185)</t>
  </si>
  <si>
    <t>Shipping: Summer Distribution (July/August)</t>
  </si>
  <si>
    <t>Summer 2023 Bloodstain Pattern Analysis (Double Blind: $300 / Static: $230)</t>
  </si>
  <si>
    <t>Summer 2023 Firearm Identification (Double Blind: $175 / Static: $145)</t>
  </si>
  <si>
    <t>Summer 2023 Fingerprint Identification (Digital Only) 
               (Double Blind: $350 / Static: $210)</t>
  </si>
  <si>
    <t>Summer 2023 Fingerprint Identification (Printed and Digital)  
               (Double Blind: $380 / Static: $285)</t>
  </si>
  <si>
    <t>Summer 2023 Controlled Substances (Double Blind: $180 / Static: $150)</t>
  </si>
  <si>
    <t>Fall 2023 Forensic Biology  (Double Blind: $180 / Static: $135)</t>
  </si>
  <si>
    <t>Fall 2023 Forensic DNA  (Double Blind: $180 / Static: $135)</t>
  </si>
  <si>
    <t>Fall 2023 Forensic Biology with PGS (Double Blind: $230 / Static $185)</t>
  </si>
  <si>
    <t>Fall 2023 Forensic DNA with PGS ((Double Blind: $230 / Static $185)</t>
  </si>
  <si>
    <t>Flat rate shipping of $40 per distribution for Canada and Mexico.
Please contact Forensic Assurance for international shipping prices.</t>
  </si>
  <si>
    <t>Fall 2023 Body Fluid Identification (Double Blind: $225 / Static: $160)</t>
  </si>
  <si>
    <t>Electronic Funds Transfer:  There will be a $28 charge for any Electronic Fund Transfers.</t>
  </si>
  <si>
    <t>2023 Tool Mark Identification  (Double Blind: $200 / Static: $160)</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</si>
</sst>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Yes&quot;;&quot;Yes&quot;;&quot;No&quot;"/>
    <numFmt numFmtId="174" formatCode="&quot;True&quot;;&quot;True&quot;;&quot;False&quot;"/>
    <numFmt numFmtId="175" formatCode="&quot;On&quot;;&quot;On&quot;;&quot;Off&quot;"/>
    <numFmt numFmtId="176" formatCode="[$€-2]\ #,##0.00_);[Red]\([$€-2]\ #,##0.00\)"/>
  </numFmts>
  <fonts count="67">
    <font>
      <sz val="12"/>
      <color theme="1"/>
      <name val="Calibri"/>
      <family val="2"/>
    </font>
    <font>
      <sz val="12"/>
      <color indexed="8"/>
      <name val="Calibri"/>
      <family val="2"/>
    </font>
    <font>
      <sz val="8"/>
      <name val="Calibri"/>
      <family val="2"/>
    </font>
    <font>
      <b/>
      <sz val="9"/>
      <color indexed="8"/>
      <name val="Times New Roman"/>
      <family val="1"/>
    </font>
    <font>
      <b/>
      <sz val="10"/>
      <color indexed="48"/>
      <name val="Times New Roman"/>
      <family val="1"/>
    </font>
    <font>
      <b/>
      <sz val="10"/>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8"/>
      <name val="Times New Roman"/>
      <family val="1"/>
    </font>
    <font>
      <b/>
      <sz val="10"/>
      <color indexed="8"/>
      <name val="Times New Roman"/>
      <family val="1"/>
    </font>
    <font>
      <sz val="12"/>
      <color indexed="8"/>
      <name val="Times New Roman"/>
      <family val="1"/>
    </font>
    <font>
      <b/>
      <sz val="9"/>
      <color indexed="48"/>
      <name val="Times New Roman"/>
      <family val="1"/>
    </font>
    <font>
      <sz val="11"/>
      <color indexed="8"/>
      <name val="Times New Roman"/>
      <family val="1"/>
    </font>
    <font>
      <i/>
      <sz val="12"/>
      <color indexed="8"/>
      <name val="Times New Roman"/>
      <family val="1"/>
    </font>
    <font>
      <b/>
      <sz val="12"/>
      <color indexed="10"/>
      <name val="Times New Roman"/>
      <family val="1"/>
    </font>
    <font>
      <sz val="12"/>
      <color indexed="12"/>
      <name val="Times New Roman"/>
      <family val="1"/>
    </font>
    <font>
      <b/>
      <sz val="12"/>
      <color indexed="19"/>
      <name val="Times New Roman"/>
      <family val="1"/>
    </font>
    <font>
      <sz val="10"/>
      <color indexed="8"/>
      <name val="Times New Roman"/>
      <family val="1"/>
    </font>
    <font>
      <b/>
      <sz val="12"/>
      <color indexed="12"/>
      <name val="Times New Roman"/>
      <family val="1"/>
    </font>
    <font>
      <sz val="11"/>
      <color indexed="8"/>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theme="1"/>
      <name val="Times New Roman"/>
      <family val="1"/>
    </font>
    <font>
      <b/>
      <sz val="10"/>
      <color theme="1"/>
      <name val="Times New Roman"/>
      <family val="1"/>
    </font>
    <font>
      <sz val="12"/>
      <color theme="1"/>
      <name val="Times New Roman"/>
      <family val="1"/>
    </font>
    <font>
      <b/>
      <sz val="9"/>
      <color rgb="FF3366FF"/>
      <name val="Times New Roman"/>
      <family val="1"/>
    </font>
    <font>
      <sz val="11"/>
      <color theme="1"/>
      <name val="Times New Roman"/>
      <family val="1"/>
    </font>
    <font>
      <i/>
      <sz val="12"/>
      <color theme="1"/>
      <name val="Times New Roman"/>
      <family val="1"/>
    </font>
    <font>
      <b/>
      <sz val="12"/>
      <color rgb="FFFF0000"/>
      <name val="Times New Roman"/>
      <family val="1"/>
    </font>
    <font>
      <sz val="12"/>
      <color rgb="FF000000"/>
      <name val="Times New Roman"/>
      <family val="1"/>
    </font>
    <font>
      <b/>
      <sz val="12"/>
      <color rgb="FF0000FF"/>
      <name val="Times New Roman"/>
      <family val="1"/>
    </font>
    <font>
      <sz val="12"/>
      <color rgb="FF0000FF"/>
      <name val="Times New Roman"/>
      <family val="1"/>
    </font>
    <font>
      <b/>
      <sz val="12"/>
      <color theme="5" tint="-0.24997000396251678"/>
      <name val="Times New Roman"/>
      <family val="1"/>
    </font>
    <font>
      <sz val="10"/>
      <color theme="1"/>
      <name val="Times New Roman"/>
      <family val="1"/>
    </font>
    <font>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EBF1DE"/>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7">
    <xf numFmtId="0" fontId="0" fillId="0" borderId="0" xfId="0" applyFont="1" applyAlignment="1">
      <alignment/>
    </xf>
    <xf numFmtId="0" fontId="54" fillId="0" borderId="0" xfId="0" applyFont="1" applyAlignment="1" applyProtection="1">
      <alignment vertical="center"/>
      <protection/>
    </xf>
    <xf numFmtId="0" fontId="54" fillId="0" borderId="0" xfId="0" applyFont="1" applyFill="1" applyAlignment="1" applyProtection="1">
      <alignment vertical="center"/>
      <protection/>
    </xf>
    <xf numFmtId="0" fontId="55" fillId="0" borderId="0" xfId="0" applyFont="1" applyBorder="1" applyAlignment="1" applyProtection="1">
      <alignment horizontal="right" vertical="center"/>
      <protection/>
    </xf>
    <xf numFmtId="0" fontId="55" fillId="0" borderId="0" xfId="0" applyFont="1" applyFill="1" applyBorder="1" applyAlignment="1" applyProtection="1">
      <alignment vertical="center"/>
      <protection/>
    </xf>
    <xf numFmtId="0" fontId="55" fillId="0" borderId="0" xfId="0" applyFont="1" applyBorder="1" applyAlignment="1" applyProtection="1">
      <alignment horizontal="left" vertical="center" indent="1"/>
      <protection/>
    </xf>
    <xf numFmtId="0" fontId="56" fillId="0" borderId="0" xfId="0" applyFont="1" applyBorder="1" applyAlignment="1" applyProtection="1">
      <alignment vertical="center"/>
      <protection/>
    </xf>
    <xf numFmtId="0" fontId="55" fillId="0" borderId="0" xfId="0" applyFont="1" applyBorder="1" applyAlignment="1" applyProtection="1">
      <alignment vertical="center"/>
      <protection/>
    </xf>
    <xf numFmtId="0" fontId="56" fillId="0" borderId="0" xfId="0" applyFont="1" applyFill="1" applyBorder="1" applyAlignment="1" applyProtection="1">
      <alignment vertical="center"/>
      <protection/>
    </xf>
    <xf numFmtId="0" fontId="57" fillId="0" borderId="0" xfId="0" applyFont="1" applyAlignment="1" applyProtection="1">
      <alignment vertical="center"/>
      <protection/>
    </xf>
    <xf numFmtId="0" fontId="56" fillId="0" borderId="0" xfId="0" applyFont="1" applyFill="1" applyAlignment="1" applyProtection="1">
      <alignment vertical="center"/>
      <protection/>
    </xf>
    <xf numFmtId="172" fontId="56" fillId="0" borderId="0" xfId="0" applyNumberFormat="1" applyFont="1" applyAlignment="1" applyProtection="1">
      <alignment vertical="center"/>
      <protection/>
    </xf>
    <xf numFmtId="0" fontId="56" fillId="4" borderId="10" xfId="0" applyFont="1" applyFill="1" applyBorder="1" applyAlignment="1" applyProtection="1">
      <alignment horizontal="center" vertical="center"/>
      <protection locked="0"/>
    </xf>
    <xf numFmtId="0" fontId="56" fillId="0" borderId="0" xfId="0" applyFont="1" applyAlignment="1" applyProtection="1">
      <alignment horizontal="right" vertical="center"/>
      <protection/>
    </xf>
    <xf numFmtId="0" fontId="56" fillId="0" borderId="0" xfId="0" applyFont="1" applyAlignment="1" applyProtection="1">
      <alignment vertical="center"/>
      <protection/>
    </xf>
    <xf numFmtId="0" fontId="56" fillId="0" borderId="10" xfId="0" applyFont="1" applyFill="1" applyBorder="1" applyAlignment="1" applyProtection="1">
      <alignment horizontal="center" vertical="center"/>
      <protection locked="0"/>
    </xf>
    <xf numFmtId="172" fontId="56" fillId="4" borderId="10" xfId="0" applyNumberFormat="1" applyFont="1" applyFill="1" applyBorder="1" applyAlignment="1" applyProtection="1">
      <alignment horizontal="center" vertical="center"/>
      <protection/>
    </xf>
    <xf numFmtId="172" fontId="56" fillId="0" borderId="10" xfId="0" applyNumberFormat="1" applyFont="1" applyBorder="1" applyAlignment="1" applyProtection="1">
      <alignment horizontal="center" vertical="center"/>
      <protection/>
    </xf>
    <xf numFmtId="172" fontId="56" fillId="0" borderId="10" xfId="0" applyNumberFormat="1" applyFont="1" applyFill="1" applyBorder="1" applyAlignment="1" applyProtection="1">
      <alignment horizontal="center" vertical="center"/>
      <protection/>
    </xf>
    <xf numFmtId="172" fontId="56" fillId="0" borderId="0" xfId="0" applyNumberFormat="1" applyFont="1" applyFill="1" applyBorder="1" applyAlignment="1" applyProtection="1">
      <alignment vertical="center"/>
      <protection/>
    </xf>
    <xf numFmtId="0" fontId="56" fillId="0" borderId="0" xfId="0" applyFont="1" applyAlignment="1" applyProtection="1">
      <alignment horizontal="center" vertical="center"/>
      <protection/>
    </xf>
    <xf numFmtId="0" fontId="56" fillId="0" borderId="0" xfId="0" applyFont="1" applyAlignment="1" applyProtection="1">
      <alignment vertical="center"/>
      <protection/>
    </xf>
    <xf numFmtId="0" fontId="56" fillId="0" borderId="0" xfId="0" applyFont="1" applyBorder="1" applyAlignment="1" applyProtection="1">
      <alignment horizontal="center" vertical="center"/>
      <protection/>
    </xf>
    <xf numFmtId="0" fontId="56" fillId="0" borderId="0" xfId="0" applyFont="1" applyBorder="1" applyAlignment="1" applyProtection="1">
      <alignment horizontal="right" vertical="center"/>
      <protection/>
    </xf>
    <xf numFmtId="0" fontId="58" fillId="0" borderId="0" xfId="0" applyFont="1" applyAlignment="1" applyProtection="1">
      <alignment horizontal="center" vertical="center"/>
      <protection/>
    </xf>
    <xf numFmtId="0" fontId="58" fillId="0" borderId="0" xfId="0" applyFont="1" applyBorder="1" applyAlignment="1" applyProtection="1">
      <alignment horizontal="center" vertical="center"/>
      <protection/>
    </xf>
    <xf numFmtId="0" fontId="59" fillId="0" borderId="0" xfId="0" applyFont="1" applyAlignment="1" applyProtection="1">
      <alignment vertical="center"/>
      <protection/>
    </xf>
    <xf numFmtId="0" fontId="54" fillId="0" borderId="0" xfId="0" applyFont="1" applyAlignment="1" applyProtection="1">
      <alignment horizontal="right" vertical="center"/>
      <protection/>
    </xf>
    <xf numFmtId="0" fontId="56" fillId="0" borderId="0" xfId="0" applyFont="1" applyAlignment="1" applyProtection="1">
      <alignment vertical="center"/>
      <protection/>
    </xf>
    <xf numFmtId="172" fontId="59" fillId="4" borderId="10" xfId="0" applyNumberFormat="1" applyFont="1" applyFill="1" applyBorder="1" applyAlignment="1" applyProtection="1">
      <alignment horizontal="center" vertical="center"/>
      <protection/>
    </xf>
    <xf numFmtId="172" fontId="59" fillId="0" borderId="10" xfId="0" applyNumberFormat="1" applyFont="1" applyFill="1" applyBorder="1" applyAlignment="1" applyProtection="1">
      <alignment horizontal="center" vertical="center"/>
      <protection/>
    </xf>
    <xf numFmtId="0" fontId="56" fillId="0" borderId="10" xfId="0" applyFont="1" applyBorder="1" applyAlignment="1" applyProtection="1">
      <alignment horizontal="center" vertical="center"/>
      <protection locked="0"/>
    </xf>
    <xf numFmtId="0" fontId="56" fillId="0" borderId="0" xfId="0" applyFont="1" applyAlignment="1" applyProtection="1">
      <alignment horizontal="right" vertical="center"/>
      <protection/>
    </xf>
    <xf numFmtId="0" fontId="60" fillId="33" borderId="10" xfId="0" applyFont="1" applyFill="1" applyBorder="1" applyAlignment="1" applyProtection="1">
      <alignment horizontal="center" vertical="center"/>
      <protection/>
    </xf>
    <xf numFmtId="14" fontId="56" fillId="0" borderId="0" xfId="0" applyNumberFormat="1" applyFont="1" applyAlignment="1" applyProtection="1">
      <alignment vertical="center"/>
      <protection/>
    </xf>
    <xf numFmtId="0" fontId="56" fillId="34" borderId="0" xfId="0" applyFont="1" applyFill="1" applyAlignment="1" applyProtection="1">
      <alignment vertical="center"/>
      <protection/>
    </xf>
    <xf numFmtId="0" fontId="56" fillId="4" borderId="11" xfId="0" applyFont="1" applyFill="1" applyBorder="1" applyAlignment="1" applyProtection="1">
      <alignment horizontal="center" vertical="center"/>
      <protection locked="0"/>
    </xf>
    <xf numFmtId="0" fontId="56" fillId="4" borderId="12" xfId="0" applyFont="1" applyFill="1" applyBorder="1" applyAlignment="1" applyProtection="1">
      <alignment horizontal="center" vertical="center"/>
      <protection locked="0"/>
    </xf>
    <xf numFmtId="0" fontId="56" fillId="4" borderId="13" xfId="0" applyFont="1" applyFill="1" applyBorder="1" applyAlignment="1" applyProtection="1">
      <alignment horizontal="center" vertical="center"/>
      <protection locked="0"/>
    </xf>
    <xf numFmtId="0" fontId="60" fillId="33" borderId="10" xfId="0" applyFont="1" applyFill="1" applyBorder="1" applyAlignment="1" applyProtection="1">
      <alignment horizontal="center" vertical="center"/>
      <protection/>
    </xf>
    <xf numFmtId="0" fontId="60" fillId="33" borderId="12" xfId="0" applyFont="1" applyFill="1" applyBorder="1" applyAlignment="1" applyProtection="1">
      <alignment horizontal="center" vertical="center"/>
      <protection/>
    </xf>
    <xf numFmtId="0" fontId="0" fillId="0" borderId="0" xfId="0" applyAlignment="1">
      <alignment horizontal="center"/>
    </xf>
    <xf numFmtId="0" fontId="61" fillId="35" borderId="14" xfId="0" applyFont="1" applyFill="1" applyBorder="1" applyAlignment="1">
      <alignment horizontal="left" vertical="center" wrapText="1"/>
    </xf>
    <xf numFmtId="0" fontId="61" fillId="35" borderId="15" xfId="0" applyFont="1" applyFill="1" applyBorder="1" applyAlignment="1">
      <alignment horizontal="left" vertical="center" wrapText="1"/>
    </xf>
    <xf numFmtId="0" fontId="61" fillId="35" borderId="14" xfId="0" applyFont="1" applyFill="1" applyBorder="1" applyAlignment="1">
      <alignment vertical="center" wrapText="1"/>
    </xf>
    <xf numFmtId="0" fontId="61" fillId="35" borderId="15" xfId="0" applyFont="1" applyFill="1" applyBorder="1" applyAlignment="1">
      <alignment vertical="center" wrapText="1"/>
    </xf>
    <xf numFmtId="0" fontId="61" fillId="35" borderId="11" xfId="0" applyFont="1" applyFill="1" applyBorder="1" applyAlignment="1">
      <alignment vertical="center" wrapText="1"/>
    </xf>
    <xf numFmtId="0" fontId="60" fillId="33" borderId="12" xfId="0" applyFont="1" applyFill="1" applyBorder="1" applyAlignment="1" applyProtection="1">
      <alignment horizontal="center" vertical="center"/>
      <protection/>
    </xf>
    <xf numFmtId="0" fontId="60" fillId="33" borderId="13" xfId="0" applyFont="1" applyFill="1" applyBorder="1" applyAlignment="1" applyProtection="1">
      <alignment horizontal="center" vertical="center"/>
      <protection/>
    </xf>
    <xf numFmtId="0" fontId="56" fillId="0" borderId="10" xfId="0" applyFont="1" applyFill="1" applyBorder="1" applyAlignment="1" applyProtection="1">
      <alignment vertical="center"/>
      <protection/>
    </xf>
    <xf numFmtId="0" fontId="56" fillId="0" borderId="10" xfId="0" applyFont="1" applyBorder="1" applyAlignment="1" applyProtection="1">
      <alignment vertical="center"/>
      <protection/>
    </xf>
    <xf numFmtId="0" fontId="54" fillId="33" borderId="10" xfId="0" applyFont="1" applyFill="1" applyBorder="1" applyAlignment="1" applyProtection="1">
      <alignment horizontal="center" vertical="center"/>
      <protection/>
    </xf>
    <xf numFmtId="0" fontId="56" fillId="4" borderId="14" xfId="0" applyFont="1" applyFill="1" applyBorder="1" applyAlignment="1" applyProtection="1">
      <alignment horizontal="right" vertical="center"/>
      <protection/>
    </xf>
    <xf numFmtId="0" fontId="56" fillId="4" borderId="15" xfId="0" applyFont="1" applyFill="1" applyBorder="1" applyAlignment="1" applyProtection="1">
      <alignment horizontal="right" vertical="center"/>
      <protection/>
    </xf>
    <xf numFmtId="0" fontId="56" fillId="4" borderId="11" xfId="0" applyFont="1" applyFill="1" applyBorder="1" applyAlignment="1" applyProtection="1">
      <alignment horizontal="right" vertical="center"/>
      <protection/>
    </xf>
    <xf numFmtId="0" fontId="56" fillId="4" borderId="10" xfId="0" applyFont="1" applyFill="1" applyBorder="1" applyAlignment="1" applyProtection="1">
      <alignment vertical="center"/>
      <protection/>
    </xf>
    <xf numFmtId="0" fontId="56" fillId="0" borderId="14" xfId="0" applyFont="1" applyFill="1" applyBorder="1" applyAlignment="1" applyProtection="1">
      <alignment horizontal="right" vertical="center"/>
      <protection/>
    </xf>
    <xf numFmtId="0" fontId="56" fillId="0" borderId="15" xfId="0" applyFont="1" applyFill="1" applyBorder="1" applyAlignment="1" applyProtection="1">
      <alignment horizontal="right" vertical="center"/>
      <protection/>
    </xf>
    <xf numFmtId="0" fontId="56" fillId="0" borderId="11" xfId="0" applyFont="1" applyFill="1" applyBorder="1" applyAlignment="1" applyProtection="1">
      <alignment horizontal="right" vertical="center"/>
      <protection/>
    </xf>
    <xf numFmtId="0" fontId="62" fillId="33" borderId="14" xfId="0" applyFont="1" applyFill="1" applyBorder="1" applyAlignment="1" applyProtection="1">
      <alignment horizontal="center" vertical="center" wrapText="1"/>
      <protection/>
    </xf>
    <xf numFmtId="0" fontId="62" fillId="33" borderId="15" xfId="0" applyFont="1" applyFill="1" applyBorder="1" applyAlignment="1" applyProtection="1">
      <alignment horizontal="center" vertical="center"/>
      <protection/>
    </xf>
    <xf numFmtId="0" fontId="62" fillId="33" borderId="11" xfId="0" applyFont="1" applyFill="1" applyBorder="1" applyAlignment="1" applyProtection="1">
      <alignment horizontal="center" vertical="center"/>
      <protection/>
    </xf>
    <xf numFmtId="0" fontId="56" fillId="0" borderId="14" xfId="0" applyFont="1" applyBorder="1" applyAlignment="1" applyProtection="1">
      <alignment horizontal="right" vertical="center"/>
      <protection/>
    </xf>
    <xf numFmtId="0" fontId="56" fillId="0" borderId="15" xfId="0" applyFont="1" applyBorder="1" applyAlignment="1" applyProtection="1">
      <alignment horizontal="right" vertical="center"/>
      <protection/>
    </xf>
    <xf numFmtId="0" fontId="56" fillId="0" borderId="11" xfId="0" applyFont="1" applyBorder="1" applyAlignment="1" applyProtection="1">
      <alignment horizontal="right" vertical="center"/>
      <protection/>
    </xf>
    <xf numFmtId="0" fontId="56" fillId="4" borderId="10" xfId="0" applyFont="1" applyFill="1" applyBorder="1" applyAlignment="1" applyProtection="1">
      <alignment horizontal="left" vertical="center"/>
      <protection/>
    </xf>
    <xf numFmtId="0" fontId="56" fillId="0" borderId="10" xfId="0" applyFont="1" applyFill="1" applyBorder="1" applyAlignment="1" applyProtection="1">
      <alignment horizontal="left" vertical="center"/>
      <protection/>
    </xf>
    <xf numFmtId="0" fontId="56" fillId="0" borderId="10" xfId="0" applyFont="1" applyBorder="1" applyAlignment="1" applyProtection="1">
      <alignment vertical="center" wrapText="1"/>
      <protection/>
    </xf>
    <xf numFmtId="0" fontId="5" fillId="0" borderId="0" xfId="0" applyFont="1" applyBorder="1" applyAlignment="1" applyProtection="1">
      <alignment horizontal="center" vertical="center"/>
      <protection/>
    </xf>
    <xf numFmtId="0" fontId="56" fillId="4" borderId="10" xfId="0" applyFont="1" applyFill="1" applyBorder="1" applyAlignment="1" applyProtection="1">
      <alignment vertical="center" wrapText="1"/>
      <protection/>
    </xf>
    <xf numFmtId="0" fontId="56" fillId="4" borderId="14" xfId="0" applyFont="1" applyFill="1" applyBorder="1" applyAlignment="1" applyProtection="1">
      <alignment vertical="center"/>
      <protection/>
    </xf>
    <xf numFmtId="0" fontId="56" fillId="4" borderId="16" xfId="0" applyFont="1" applyFill="1" applyBorder="1" applyAlignment="1" applyProtection="1">
      <alignment horizontal="right" vertical="center"/>
      <protection/>
    </xf>
    <xf numFmtId="0" fontId="60" fillId="33" borderId="10" xfId="0" applyFont="1" applyFill="1" applyBorder="1" applyAlignment="1" applyProtection="1">
      <alignment horizontal="center" vertical="center"/>
      <protection/>
    </xf>
    <xf numFmtId="0" fontId="56" fillId="4" borderId="14" xfId="0" applyFont="1" applyFill="1" applyBorder="1" applyAlignment="1" applyProtection="1">
      <alignment horizontal="left" vertical="center" wrapText="1"/>
      <protection/>
    </xf>
    <xf numFmtId="0" fontId="56" fillId="4" borderId="15" xfId="0" applyFont="1" applyFill="1" applyBorder="1" applyAlignment="1" applyProtection="1">
      <alignment horizontal="left" vertical="center" wrapText="1"/>
      <protection/>
    </xf>
    <xf numFmtId="0" fontId="56" fillId="0" borderId="14" xfId="0" applyFont="1" applyBorder="1" applyAlignment="1" applyProtection="1">
      <alignment vertical="center" wrapText="1"/>
      <protection/>
    </xf>
    <xf numFmtId="0" fontId="56" fillId="0" borderId="15" xfId="0" applyFont="1" applyBorder="1" applyAlignment="1" applyProtection="1">
      <alignment vertical="center" wrapText="1"/>
      <protection/>
    </xf>
    <xf numFmtId="0" fontId="56" fillId="0" borderId="11" xfId="0" applyFont="1" applyBorder="1" applyAlignment="1" applyProtection="1">
      <alignment vertical="center" wrapText="1"/>
      <protection/>
    </xf>
    <xf numFmtId="0" fontId="56" fillId="4" borderId="15" xfId="0" applyFont="1" applyFill="1" applyBorder="1" applyAlignment="1" applyProtection="1">
      <alignment vertical="center"/>
      <protection/>
    </xf>
    <xf numFmtId="0" fontId="56" fillId="4" borderId="11" xfId="0" applyFont="1" applyFill="1" applyBorder="1" applyAlignment="1" applyProtection="1">
      <alignment vertical="center"/>
      <protection/>
    </xf>
    <xf numFmtId="0" fontId="54" fillId="0" borderId="0" xfId="0" applyFont="1" applyAlignment="1" applyProtection="1">
      <alignment horizontal="center" vertical="center"/>
      <protection/>
    </xf>
    <xf numFmtId="0" fontId="55" fillId="0" borderId="13" xfId="0" applyFont="1" applyBorder="1" applyAlignment="1" applyProtection="1">
      <alignment horizontal="center" vertical="center"/>
      <protection locked="0"/>
    </xf>
    <xf numFmtId="0" fontId="56" fillId="0" borderId="10" xfId="0" applyFont="1" applyBorder="1" applyAlignment="1" applyProtection="1">
      <alignment horizontal="center" vertical="center"/>
      <protection locked="0"/>
    </xf>
    <xf numFmtId="0" fontId="56" fillId="0" borderId="0" xfId="0" applyFont="1" applyAlignment="1" applyProtection="1">
      <alignment horizontal="center" vertical="center"/>
      <protection/>
    </xf>
    <xf numFmtId="0" fontId="63" fillId="0" borderId="0" xfId="0" applyFont="1" applyAlignment="1" applyProtection="1">
      <alignment horizontal="center" vertical="center"/>
      <protection/>
    </xf>
    <xf numFmtId="0" fontId="64" fillId="36" borderId="0" xfId="0" applyFont="1" applyFill="1" applyAlignment="1" applyProtection="1">
      <alignment horizontal="center" vertical="center"/>
      <protection/>
    </xf>
    <xf numFmtId="0" fontId="65" fillId="0" borderId="0" xfId="0" applyFont="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0" fillId="0" borderId="0" xfId="0" applyAlignment="1">
      <alignment horizontal="center"/>
    </xf>
    <xf numFmtId="0" fontId="66" fillId="0" borderId="0" xfId="0" applyFont="1" applyAlignment="1">
      <alignment horizontal="center"/>
    </xf>
    <xf numFmtId="0" fontId="56" fillId="0" borderId="0" xfId="0" applyFont="1" applyBorder="1" applyAlignment="1" applyProtection="1">
      <alignment horizontal="center" vertical="center"/>
      <protection/>
    </xf>
    <xf numFmtId="0" fontId="56" fillId="0" borderId="0" xfId="0" applyFont="1" applyAlignment="1" applyProtection="1">
      <alignment horizontal="right" vertical="center"/>
      <protection/>
    </xf>
    <xf numFmtId="0" fontId="65" fillId="0" borderId="16" xfId="0" applyFont="1" applyBorder="1" applyAlignment="1" applyProtection="1">
      <alignment horizontal="center" vertical="center"/>
      <protection locked="0"/>
    </xf>
    <xf numFmtId="0" fontId="58" fillId="0" borderId="0" xfId="0" applyFont="1" applyAlignment="1" applyProtection="1">
      <alignment horizontal="right" vertical="center"/>
      <protection/>
    </xf>
    <xf numFmtId="0" fontId="58" fillId="0" borderId="0" xfId="0" applyFont="1" applyBorder="1" applyAlignment="1" applyProtection="1">
      <alignment horizontal="right" vertical="center"/>
      <protection/>
    </xf>
    <xf numFmtId="49" fontId="65" fillId="0" borderId="16" xfId="0" applyNumberFormat="1" applyFont="1" applyBorder="1" applyAlignment="1" applyProtection="1">
      <alignment horizontal="center" vertical="center"/>
      <protection locked="0"/>
    </xf>
    <xf numFmtId="0" fontId="65" fillId="0" borderId="16"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O69"/>
  <sheetViews>
    <sheetView showGridLines="0" tabSelected="1" zoomScalePageLayoutView="0" workbookViewId="0" topLeftCell="A3">
      <selection activeCell="I38" sqref="I38"/>
    </sheetView>
  </sheetViews>
  <sheetFormatPr defaultColWidth="11.00390625" defaultRowHeight="15.75"/>
  <cols>
    <col min="1" max="1" width="13.125" style="28" customWidth="1"/>
    <col min="2" max="4" width="10.875" style="28" customWidth="1"/>
    <col min="5" max="5" width="10.875" style="10" customWidth="1"/>
    <col min="6" max="6" width="1.4921875" style="10" customWidth="1"/>
    <col min="7" max="11" width="13.00390625" style="28" customWidth="1"/>
    <col min="12" max="16384" width="10.875" style="28" customWidth="1"/>
  </cols>
  <sheetData>
    <row r="1" spans="1:11" ht="15.75">
      <c r="A1" s="80" t="s">
        <v>48</v>
      </c>
      <c r="B1" s="80"/>
      <c r="C1" s="80"/>
      <c r="D1" s="80"/>
      <c r="E1" s="80"/>
      <c r="F1" s="80"/>
      <c r="G1" s="80"/>
      <c r="H1" s="80"/>
      <c r="I1" s="80"/>
      <c r="J1" s="80"/>
      <c r="K1" s="80"/>
    </row>
    <row r="2" spans="1:10" ht="15.75">
      <c r="A2" s="1"/>
      <c r="B2" s="1"/>
      <c r="C2" s="1"/>
      <c r="D2" s="1"/>
      <c r="E2" s="2"/>
      <c r="F2" s="2"/>
      <c r="G2" s="1"/>
      <c r="H2" s="1"/>
      <c r="I2" s="1"/>
      <c r="J2" s="1"/>
    </row>
    <row r="3" spans="1:14" ht="15.75">
      <c r="A3" s="51" t="s">
        <v>3</v>
      </c>
      <c r="B3" s="51"/>
      <c r="C3" s="51"/>
      <c r="D3" s="51"/>
      <c r="E3" s="51"/>
      <c r="F3" s="2"/>
      <c r="G3" s="51" t="s">
        <v>7</v>
      </c>
      <c r="H3" s="51"/>
      <c r="I3" s="51"/>
      <c r="J3" s="51"/>
      <c r="K3" s="51"/>
      <c r="M3" s="32" t="s">
        <v>13</v>
      </c>
      <c r="N3" s="28" t="s">
        <v>0</v>
      </c>
    </row>
    <row r="4" spans="1:14" s="6" customFormat="1" ht="15.75">
      <c r="A4" s="3" t="s">
        <v>4</v>
      </c>
      <c r="B4" s="81"/>
      <c r="C4" s="81"/>
      <c r="D4" s="81"/>
      <c r="E4" s="81"/>
      <c r="F4" s="4"/>
      <c r="G4" s="5" t="s">
        <v>4</v>
      </c>
      <c r="H4" s="81"/>
      <c r="I4" s="81"/>
      <c r="J4" s="81"/>
      <c r="K4" s="81"/>
      <c r="N4" s="6" t="s">
        <v>14</v>
      </c>
    </row>
    <row r="5" spans="1:10" s="6" customFormat="1" ht="3" customHeight="1">
      <c r="A5" s="3"/>
      <c r="B5" s="7"/>
      <c r="C5" s="7"/>
      <c r="D5" s="7"/>
      <c r="E5" s="4"/>
      <c r="F5" s="4"/>
      <c r="G5" s="5"/>
      <c r="H5" s="7"/>
      <c r="I5" s="7"/>
      <c r="J5" s="7"/>
    </row>
    <row r="6" spans="1:14" s="6" customFormat="1" ht="15.75">
      <c r="A6" s="3" t="s">
        <v>9</v>
      </c>
      <c r="B6" s="82"/>
      <c r="C6" s="82"/>
      <c r="D6" s="82"/>
      <c r="E6" s="82"/>
      <c r="F6" s="8"/>
      <c r="G6" s="5" t="s">
        <v>9</v>
      </c>
      <c r="H6" s="82"/>
      <c r="I6" s="82"/>
      <c r="J6" s="82"/>
      <c r="K6" s="82"/>
      <c r="N6" s="6" t="s">
        <v>16</v>
      </c>
    </row>
    <row r="7" spans="1:7" s="6" customFormat="1" ht="3" customHeight="1">
      <c r="A7" s="3"/>
      <c r="E7" s="8"/>
      <c r="F7" s="8"/>
      <c r="G7" s="5"/>
    </row>
    <row r="8" spans="1:14" s="6" customFormat="1" ht="15.75">
      <c r="A8" s="3" t="s">
        <v>2</v>
      </c>
      <c r="B8" s="82"/>
      <c r="C8" s="82"/>
      <c r="D8" s="82"/>
      <c r="E8" s="82"/>
      <c r="F8" s="8"/>
      <c r="G8" s="5" t="s">
        <v>2</v>
      </c>
      <c r="H8" s="82"/>
      <c r="I8" s="82"/>
      <c r="J8" s="82"/>
      <c r="K8" s="82"/>
      <c r="N8" s="6" t="s">
        <v>47</v>
      </c>
    </row>
    <row r="9" spans="1:14" s="6" customFormat="1" ht="15.75">
      <c r="A9" s="3"/>
      <c r="B9" s="82"/>
      <c r="C9" s="82"/>
      <c r="D9" s="82"/>
      <c r="E9" s="82"/>
      <c r="F9" s="8"/>
      <c r="G9" s="7"/>
      <c r="H9" s="82"/>
      <c r="I9" s="82"/>
      <c r="J9" s="82"/>
      <c r="K9" s="82"/>
      <c r="N9" s="6" t="s">
        <v>15</v>
      </c>
    </row>
    <row r="10" spans="1:11" s="6" customFormat="1" ht="15.75">
      <c r="A10" s="3"/>
      <c r="B10" s="82"/>
      <c r="C10" s="82"/>
      <c r="D10" s="82"/>
      <c r="E10" s="82"/>
      <c r="F10" s="8"/>
      <c r="G10" s="7"/>
      <c r="H10" s="82"/>
      <c r="I10" s="82"/>
      <c r="J10" s="82"/>
      <c r="K10" s="82"/>
    </row>
    <row r="11" spans="1:6" s="6" customFormat="1" ht="3" customHeight="1">
      <c r="A11" s="3"/>
      <c r="E11" s="8"/>
      <c r="F11" s="8"/>
    </row>
    <row r="12" spans="1:6" s="6" customFormat="1" ht="15.75">
      <c r="A12" s="3" t="s">
        <v>5</v>
      </c>
      <c r="B12" s="82"/>
      <c r="C12" s="82"/>
      <c r="D12" s="82"/>
      <c r="E12" s="82"/>
      <c r="F12" s="8"/>
    </row>
    <row r="13" spans="1:6" s="6" customFormat="1" ht="3" customHeight="1">
      <c r="A13" s="3"/>
      <c r="E13" s="8"/>
      <c r="F13" s="8"/>
    </row>
    <row r="14" spans="1:6" s="6" customFormat="1" ht="15.75">
      <c r="A14" s="3" t="s">
        <v>10</v>
      </c>
      <c r="B14" s="82"/>
      <c r="C14" s="82"/>
      <c r="D14" s="82"/>
      <c r="E14" s="82"/>
      <c r="F14" s="8"/>
    </row>
    <row r="15" spans="1:9" ht="18.75" customHeight="1">
      <c r="A15" s="9" t="s">
        <v>43</v>
      </c>
      <c r="B15" s="6"/>
      <c r="C15" s="6"/>
      <c r="D15" s="6"/>
      <c r="E15" s="8"/>
      <c r="F15" s="8"/>
      <c r="G15" s="6"/>
      <c r="H15" s="6"/>
      <c r="I15" s="6"/>
    </row>
    <row r="16" spans="1:10" ht="18.75" customHeight="1">
      <c r="A16" s="68" t="s">
        <v>34</v>
      </c>
      <c r="B16" s="68"/>
      <c r="C16" s="68"/>
      <c r="D16" s="68"/>
      <c r="E16" s="68"/>
      <c r="F16" s="68"/>
      <c r="G16" s="68"/>
      <c r="H16" s="68"/>
      <c r="I16" s="68"/>
      <c r="J16" s="68"/>
    </row>
    <row r="17" spans="1:11" ht="18.75" customHeight="1">
      <c r="A17" s="51" t="s">
        <v>49</v>
      </c>
      <c r="B17" s="51"/>
      <c r="C17" s="51"/>
      <c r="D17" s="51"/>
      <c r="E17" s="51"/>
      <c r="F17" s="51"/>
      <c r="G17" s="51"/>
      <c r="H17" s="51"/>
      <c r="I17" s="72" t="s">
        <v>1</v>
      </c>
      <c r="J17" s="72"/>
      <c r="K17" s="47" t="s">
        <v>6</v>
      </c>
    </row>
    <row r="18" spans="1:11" ht="18.75" customHeight="1">
      <c r="A18" s="59" t="s">
        <v>54</v>
      </c>
      <c r="B18" s="60"/>
      <c r="C18" s="60"/>
      <c r="D18" s="60"/>
      <c r="E18" s="60"/>
      <c r="F18" s="60"/>
      <c r="G18" s="60"/>
      <c r="H18" s="61"/>
      <c r="I18" s="39" t="s">
        <v>35</v>
      </c>
      <c r="J18" s="39" t="s">
        <v>36</v>
      </c>
      <c r="K18" s="48"/>
    </row>
    <row r="19" spans="1:11" ht="18.75" customHeight="1">
      <c r="A19" s="55" t="s">
        <v>50</v>
      </c>
      <c r="B19" s="55"/>
      <c r="C19" s="55"/>
      <c r="D19" s="55"/>
      <c r="E19" s="55"/>
      <c r="F19" s="55"/>
      <c r="G19" s="55"/>
      <c r="H19" s="55"/>
      <c r="I19" s="12"/>
      <c r="J19" s="12"/>
      <c r="K19" s="16">
        <f>IF(I19*180+J19*135=0,"",I19*180+J19*135)</f>
      </c>
    </row>
    <row r="20" spans="1:11" ht="18.75" customHeight="1">
      <c r="A20" s="55" t="s">
        <v>51</v>
      </c>
      <c r="B20" s="55"/>
      <c r="C20" s="55"/>
      <c r="D20" s="55"/>
      <c r="E20" s="55"/>
      <c r="F20" s="55"/>
      <c r="G20" s="55"/>
      <c r="H20" s="55"/>
      <c r="I20" s="37"/>
      <c r="J20" s="12"/>
      <c r="K20" s="16">
        <f>IF(I20*180+J20*135=0,"",I20*180+J20*135)</f>
      </c>
    </row>
    <row r="21" spans="1:11" ht="18.75" customHeight="1">
      <c r="A21" s="69" t="s">
        <v>52</v>
      </c>
      <c r="B21" s="55"/>
      <c r="C21" s="55"/>
      <c r="D21" s="55"/>
      <c r="E21" s="55"/>
      <c r="F21" s="55"/>
      <c r="G21" s="55"/>
      <c r="H21" s="70"/>
      <c r="I21" s="12"/>
      <c r="J21" s="36"/>
      <c r="K21" s="16">
        <f>IF(I21*230+J21*185=0,"",I21*230+J21*185)</f>
      </c>
    </row>
    <row r="22" spans="1:11" ht="18.75" customHeight="1">
      <c r="A22" s="73" t="s">
        <v>53</v>
      </c>
      <c r="B22" s="74"/>
      <c r="C22" s="74"/>
      <c r="D22" s="74"/>
      <c r="E22" s="74"/>
      <c r="F22" s="74"/>
      <c r="G22" s="74"/>
      <c r="H22" s="74"/>
      <c r="I22" s="12"/>
      <c r="J22" s="12"/>
      <c r="K22" s="16">
        <f>IF(I22*230+J22*185=0,"",I22*230+J22*185)</f>
      </c>
    </row>
    <row r="23" spans="1:11" ht="18.75" customHeight="1">
      <c r="A23" s="52" t="s">
        <v>17</v>
      </c>
      <c r="B23" s="53"/>
      <c r="C23" s="53"/>
      <c r="D23" s="53"/>
      <c r="E23" s="53"/>
      <c r="F23" s="53"/>
      <c r="G23" s="53"/>
      <c r="H23" s="53"/>
      <c r="I23" s="71"/>
      <c r="J23" s="54"/>
      <c r="K23" s="29" t="s">
        <v>33</v>
      </c>
    </row>
    <row r="24" spans="1:11" s="35" customFormat="1" ht="18.75" customHeight="1">
      <c r="A24" s="50" t="s">
        <v>55</v>
      </c>
      <c r="B24" s="50"/>
      <c r="C24" s="50"/>
      <c r="D24" s="50"/>
      <c r="E24" s="50"/>
      <c r="F24" s="50"/>
      <c r="G24" s="50"/>
      <c r="H24" s="50"/>
      <c r="I24" s="31"/>
      <c r="J24" s="31"/>
      <c r="K24" s="17">
        <f>IF(I24*175+J24*140=0,"",I24*175+J24*145)</f>
      </c>
    </row>
    <row r="25" spans="1:11" ht="36" customHeight="1">
      <c r="A25" s="67" t="s">
        <v>56</v>
      </c>
      <c r="B25" s="50"/>
      <c r="C25" s="50"/>
      <c r="D25" s="50"/>
      <c r="E25" s="50"/>
      <c r="F25" s="50"/>
      <c r="G25" s="50"/>
      <c r="H25" s="50"/>
      <c r="I25" s="31"/>
      <c r="J25" s="31"/>
      <c r="K25" s="17">
        <f>IF(I25*350+J25*200=0,"",I25*350+J25*210)</f>
      </c>
    </row>
    <row r="26" spans="1:11" ht="36" customHeight="1">
      <c r="A26" s="75" t="s">
        <v>57</v>
      </c>
      <c r="B26" s="76"/>
      <c r="C26" s="76"/>
      <c r="D26" s="76"/>
      <c r="E26" s="76"/>
      <c r="F26" s="76"/>
      <c r="G26" s="76"/>
      <c r="H26" s="77"/>
      <c r="I26" s="31"/>
      <c r="J26" s="31"/>
      <c r="K26" s="17">
        <f>IF(I26*380+J26*275=0,"",I26*380+J26*285)</f>
      </c>
    </row>
    <row r="27" spans="1:11" ht="18.75" customHeight="1">
      <c r="A27" s="66" t="s">
        <v>58</v>
      </c>
      <c r="B27" s="66"/>
      <c r="C27" s="66"/>
      <c r="D27" s="66"/>
      <c r="E27" s="66"/>
      <c r="F27" s="66"/>
      <c r="G27" s="66"/>
      <c r="H27" s="66"/>
      <c r="I27" s="15"/>
      <c r="J27" s="15"/>
      <c r="K27" s="18">
        <f>IF(I27*180+J27*140=0,"",I27*180+J27*150)</f>
      </c>
    </row>
    <row r="28" spans="1:11" ht="18.75" customHeight="1">
      <c r="A28" s="62" t="s">
        <v>18</v>
      </c>
      <c r="B28" s="63"/>
      <c r="C28" s="63"/>
      <c r="D28" s="63"/>
      <c r="E28" s="63"/>
      <c r="F28" s="63"/>
      <c r="G28" s="63"/>
      <c r="H28" s="63"/>
      <c r="I28" s="63"/>
      <c r="J28" s="64"/>
      <c r="K28" s="30" t="s">
        <v>33</v>
      </c>
    </row>
    <row r="29" spans="1:11" ht="18.75" customHeight="1">
      <c r="A29" s="55" t="s">
        <v>59</v>
      </c>
      <c r="B29" s="55"/>
      <c r="C29" s="55"/>
      <c r="D29" s="55"/>
      <c r="E29" s="55"/>
      <c r="F29" s="55"/>
      <c r="G29" s="55"/>
      <c r="H29" s="55"/>
      <c r="I29" s="12"/>
      <c r="J29" s="12"/>
      <c r="K29" s="16">
        <f>IF(I29*180+J29*125=0,"",I29*180+J29*135)</f>
      </c>
    </row>
    <row r="30" spans="1:11" ht="18.75" customHeight="1">
      <c r="A30" s="55" t="s">
        <v>60</v>
      </c>
      <c r="B30" s="55"/>
      <c r="C30" s="55"/>
      <c r="D30" s="55"/>
      <c r="E30" s="55"/>
      <c r="F30" s="55"/>
      <c r="G30" s="55"/>
      <c r="H30" s="55"/>
      <c r="I30" s="37"/>
      <c r="J30" s="12"/>
      <c r="K30" s="16">
        <f>IF(I30*180+J30*125=0,"",I30*180+J30*135)</f>
      </c>
    </row>
    <row r="31" spans="1:11" ht="18.75" customHeight="1">
      <c r="A31" s="44" t="s">
        <v>61</v>
      </c>
      <c r="B31" s="45"/>
      <c r="C31" s="45"/>
      <c r="D31" s="45"/>
      <c r="E31" s="45"/>
      <c r="F31" s="45"/>
      <c r="G31" s="45"/>
      <c r="H31" s="46"/>
      <c r="I31" s="36"/>
      <c r="J31" s="36"/>
      <c r="K31" s="16">
        <f>IF(I31*230+J31*185=0,"",I31*230+J31*185)</f>
      </c>
    </row>
    <row r="32" spans="1:11" ht="18.75" customHeight="1">
      <c r="A32" s="42" t="s">
        <v>62</v>
      </c>
      <c r="B32" s="43"/>
      <c r="C32" s="43"/>
      <c r="D32" s="43"/>
      <c r="E32" s="43"/>
      <c r="F32" s="43"/>
      <c r="G32" s="43"/>
      <c r="H32" s="43"/>
      <c r="I32" s="12"/>
      <c r="J32" s="12"/>
      <c r="K32" s="16">
        <f>IF(I32*230+J32*185=0,"",I32*230+J32*185)</f>
      </c>
    </row>
    <row r="33" spans="1:11" ht="18.75" customHeight="1">
      <c r="A33" s="55" t="s">
        <v>63</v>
      </c>
      <c r="B33" s="55"/>
      <c r="C33" s="55"/>
      <c r="D33" s="55"/>
      <c r="E33" s="55"/>
      <c r="F33" s="55"/>
      <c r="G33" s="55"/>
      <c r="H33" s="55"/>
      <c r="I33" s="38"/>
      <c r="J33" s="12"/>
      <c r="K33" s="16">
        <f>IF(I33*225+J33*150=0,"",I33*225+J33*160)</f>
      </c>
    </row>
    <row r="34" spans="1:11" s="35" customFormat="1" ht="18.75" customHeight="1">
      <c r="A34" s="52" t="s">
        <v>44</v>
      </c>
      <c r="B34" s="53"/>
      <c r="C34" s="53"/>
      <c r="D34" s="53"/>
      <c r="E34" s="53"/>
      <c r="F34" s="53"/>
      <c r="G34" s="53"/>
      <c r="H34" s="53"/>
      <c r="I34" s="53"/>
      <c r="J34" s="54"/>
      <c r="K34" s="29" t="s">
        <v>33</v>
      </c>
    </row>
    <row r="35" spans="1:11" ht="18.75" customHeight="1">
      <c r="A35" s="49" t="s">
        <v>64</v>
      </c>
      <c r="B35" s="49"/>
      <c r="C35" s="49"/>
      <c r="D35" s="49"/>
      <c r="E35" s="49"/>
      <c r="F35" s="49"/>
      <c r="G35" s="49"/>
      <c r="H35" s="49"/>
      <c r="I35" s="15"/>
      <c r="J35" s="15"/>
      <c r="K35" s="18">
        <f>IF(I35*225+J35*165=0,"",I35*225+J35*170)</f>
      </c>
    </row>
    <row r="36" spans="1:11" ht="18.75" customHeight="1">
      <c r="A36" s="66" t="s">
        <v>65</v>
      </c>
      <c r="B36" s="66"/>
      <c r="C36" s="66"/>
      <c r="D36" s="66"/>
      <c r="E36" s="66"/>
      <c r="F36" s="66"/>
      <c r="G36" s="66"/>
      <c r="H36" s="66"/>
      <c r="I36" s="15"/>
      <c r="J36" s="15"/>
      <c r="K36" s="18">
        <f>IF(I36*220+J36*180=0,"",I36*220+J36*185)</f>
      </c>
    </row>
    <row r="37" spans="1:11" ht="18.75" customHeight="1">
      <c r="A37" s="50" t="s">
        <v>85</v>
      </c>
      <c r="B37" s="50"/>
      <c r="C37" s="50"/>
      <c r="D37" s="50"/>
      <c r="E37" s="50"/>
      <c r="F37" s="50"/>
      <c r="G37" s="50"/>
      <c r="H37" s="50"/>
      <c r="I37" s="31"/>
      <c r="J37" s="31"/>
      <c r="K37" s="17">
        <f>IF(I37*200+J37*150=0,"",I37*200+J37*160)</f>
      </c>
    </row>
    <row r="38" spans="1:11" ht="18.75" customHeight="1">
      <c r="A38" s="66" t="s">
        <v>66</v>
      </c>
      <c r="B38" s="66"/>
      <c r="C38" s="66"/>
      <c r="D38" s="66"/>
      <c r="E38" s="66"/>
      <c r="F38" s="66"/>
      <c r="G38" s="66"/>
      <c r="H38" s="66"/>
      <c r="I38" s="15"/>
      <c r="J38" s="15"/>
      <c r="K38" s="18">
        <f>IF(I38*260+J38*215=0,"",I38*260+J38*215)</f>
      </c>
    </row>
    <row r="39" spans="1:11" ht="18.75" customHeight="1">
      <c r="A39" s="56" t="s">
        <v>19</v>
      </c>
      <c r="B39" s="57"/>
      <c r="C39" s="57"/>
      <c r="D39" s="57"/>
      <c r="E39" s="57"/>
      <c r="F39" s="57"/>
      <c r="G39" s="57"/>
      <c r="H39" s="57"/>
      <c r="I39" s="57"/>
      <c r="J39" s="58"/>
      <c r="K39" s="30" t="s">
        <v>33</v>
      </c>
    </row>
    <row r="40" spans="1:11" ht="18.75" customHeight="1">
      <c r="A40" s="59" t="s">
        <v>67</v>
      </c>
      <c r="B40" s="60"/>
      <c r="C40" s="60"/>
      <c r="D40" s="60"/>
      <c r="E40" s="60"/>
      <c r="F40" s="60"/>
      <c r="G40" s="60"/>
      <c r="H40" s="61"/>
      <c r="I40" s="33" t="s">
        <v>35</v>
      </c>
      <c r="J40" s="33" t="s">
        <v>36</v>
      </c>
      <c r="K40" s="40" t="s">
        <v>6</v>
      </c>
    </row>
    <row r="41" spans="1:11" ht="18.75" customHeight="1">
      <c r="A41" s="70" t="s">
        <v>68</v>
      </c>
      <c r="B41" s="78"/>
      <c r="C41" s="78"/>
      <c r="D41" s="78"/>
      <c r="E41" s="78"/>
      <c r="F41" s="78"/>
      <c r="G41" s="78"/>
      <c r="H41" s="79"/>
      <c r="I41" s="12"/>
      <c r="J41" s="12"/>
      <c r="K41" s="16">
        <f>IF(I41*180+J41*125=0,"",I41*180+J41*135)</f>
      </c>
    </row>
    <row r="42" spans="1:11" ht="18.75" customHeight="1">
      <c r="A42" s="55" t="s">
        <v>69</v>
      </c>
      <c r="B42" s="55"/>
      <c r="C42" s="55"/>
      <c r="D42" s="55"/>
      <c r="E42" s="55"/>
      <c r="F42" s="55"/>
      <c r="G42" s="55"/>
      <c r="H42" s="55"/>
      <c r="I42" s="12"/>
      <c r="J42" s="12"/>
      <c r="K42" s="16">
        <f>IF(I42*180+J42*125=0,"",I42*180+J42*135)</f>
      </c>
    </row>
    <row r="43" spans="1:11" ht="18.75" customHeight="1">
      <c r="A43" s="44" t="s">
        <v>70</v>
      </c>
      <c r="B43" s="45"/>
      <c r="C43" s="45"/>
      <c r="D43" s="45"/>
      <c r="E43" s="45"/>
      <c r="F43" s="45"/>
      <c r="G43" s="45"/>
      <c r="H43" s="45"/>
      <c r="I43" s="12"/>
      <c r="J43" s="12"/>
      <c r="K43" s="16">
        <f>IF(I43*230+J43*185=0,"",I43*230+J43*185)</f>
      </c>
    </row>
    <row r="44" spans="1:11" ht="18.75" customHeight="1">
      <c r="A44" s="42" t="s">
        <v>71</v>
      </c>
      <c r="B44" s="43"/>
      <c r="C44" s="43"/>
      <c r="D44" s="43"/>
      <c r="E44" s="43"/>
      <c r="F44" s="43"/>
      <c r="G44" s="43"/>
      <c r="H44" s="43"/>
      <c r="I44" s="12"/>
      <c r="J44" s="12"/>
      <c r="K44" s="16">
        <f>IF(I44*230+J44*185=0,"",I44*230+J44*185)</f>
      </c>
    </row>
    <row r="45" spans="1:11" ht="18.75" customHeight="1">
      <c r="A45" s="65" t="s">
        <v>73</v>
      </c>
      <c r="B45" s="65"/>
      <c r="C45" s="65"/>
      <c r="D45" s="65"/>
      <c r="E45" s="65"/>
      <c r="F45" s="65"/>
      <c r="G45" s="65"/>
      <c r="H45" s="65"/>
      <c r="I45" s="12"/>
      <c r="J45" s="12"/>
      <c r="K45" s="16">
        <f>IF(I45*300+J45*225=0,"",I45*300+J45*230)</f>
      </c>
    </row>
    <row r="46" spans="1:11" ht="18.75" customHeight="1">
      <c r="A46" s="52" t="s">
        <v>20</v>
      </c>
      <c r="B46" s="53"/>
      <c r="C46" s="53"/>
      <c r="D46" s="53"/>
      <c r="E46" s="53"/>
      <c r="F46" s="53"/>
      <c r="G46" s="53"/>
      <c r="H46" s="53"/>
      <c r="I46" s="53"/>
      <c r="J46" s="54"/>
      <c r="K46" s="29" t="s">
        <v>33</v>
      </c>
    </row>
    <row r="47" spans="1:11" ht="18.75" customHeight="1">
      <c r="A47" s="50" t="s">
        <v>74</v>
      </c>
      <c r="B47" s="50"/>
      <c r="C47" s="50"/>
      <c r="D47" s="50"/>
      <c r="E47" s="50"/>
      <c r="F47" s="50"/>
      <c r="G47" s="50"/>
      <c r="H47" s="50"/>
      <c r="I47" s="31"/>
      <c r="J47" s="31"/>
      <c r="K47" s="17">
        <f>IF(I47*175+J47*140=0,"",I47*175+J47*145)</f>
      </c>
    </row>
    <row r="48" spans="1:11" ht="36" customHeight="1">
      <c r="A48" s="67" t="s">
        <v>75</v>
      </c>
      <c r="B48" s="50"/>
      <c r="C48" s="50"/>
      <c r="D48" s="50"/>
      <c r="E48" s="50"/>
      <c r="F48" s="50"/>
      <c r="G48" s="50"/>
      <c r="H48" s="50"/>
      <c r="I48" s="31"/>
      <c r="J48" s="31"/>
      <c r="K48" s="17">
        <f>IF(I48*350+J48*200=0,"",I48*350+J48*210)</f>
      </c>
    </row>
    <row r="49" spans="1:11" ht="36" customHeight="1">
      <c r="A49" s="67" t="s">
        <v>76</v>
      </c>
      <c r="B49" s="50"/>
      <c r="C49" s="50"/>
      <c r="D49" s="50"/>
      <c r="E49" s="50"/>
      <c r="F49" s="50"/>
      <c r="G49" s="50"/>
      <c r="H49" s="50"/>
      <c r="I49" s="31"/>
      <c r="J49" s="31"/>
      <c r="K49" s="17">
        <f>IF(I49*380+J49*275=0,"",I49*380+J49*285)</f>
      </c>
    </row>
    <row r="50" spans="1:11" ht="18.75" customHeight="1">
      <c r="A50" s="66" t="s">
        <v>77</v>
      </c>
      <c r="B50" s="66"/>
      <c r="C50" s="66"/>
      <c r="D50" s="66"/>
      <c r="E50" s="66"/>
      <c r="F50" s="66"/>
      <c r="G50" s="66"/>
      <c r="H50" s="66"/>
      <c r="I50" s="15"/>
      <c r="J50" s="15"/>
      <c r="K50" s="18">
        <f>IF(I50*180+J50*140=0,"",I50*180+J50*150)</f>
      </c>
    </row>
    <row r="51" spans="1:11" ht="18.75" customHeight="1">
      <c r="A51" s="62" t="s">
        <v>72</v>
      </c>
      <c r="B51" s="63"/>
      <c r="C51" s="63"/>
      <c r="D51" s="63"/>
      <c r="E51" s="63"/>
      <c r="F51" s="63"/>
      <c r="G51" s="63"/>
      <c r="H51" s="63"/>
      <c r="I51" s="63"/>
      <c r="J51" s="64"/>
      <c r="K51" s="30" t="s">
        <v>33</v>
      </c>
    </row>
    <row r="52" spans="1:11" ht="18.75" customHeight="1">
      <c r="A52" s="55" t="s">
        <v>78</v>
      </c>
      <c r="B52" s="55"/>
      <c r="C52" s="55"/>
      <c r="D52" s="55"/>
      <c r="E52" s="55"/>
      <c r="F52" s="55"/>
      <c r="G52" s="55"/>
      <c r="H52" s="55"/>
      <c r="I52" s="12"/>
      <c r="J52" s="12"/>
      <c r="K52" s="16">
        <f>IF(I52*180+J52*125=0,"",I52*180+J52*135)</f>
      </c>
    </row>
    <row r="53" spans="1:11" ht="18.75" customHeight="1">
      <c r="A53" s="55" t="s">
        <v>79</v>
      </c>
      <c r="B53" s="55"/>
      <c r="C53" s="55"/>
      <c r="D53" s="55"/>
      <c r="E53" s="55"/>
      <c r="F53" s="55"/>
      <c r="G53" s="55"/>
      <c r="H53" s="55"/>
      <c r="I53" s="12"/>
      <c r="J53" s="12"/>
      <c r="K53" s="16">
        <f>IF(I53*180+J53*125=0,"",I53*180+J53*135)</f>
      </c>
    </row>
    <row r="54" spans="1:11" ht="18.75" customHeight="1">
      <c r="A54" s="44" t="s">
        <v>80</v>
      </c>
      <c r="B54" s="45"/>
      <c r="C54" s="45"/>
      <c r="D54" s="45"/>
      <c r="E54" s="45"/>
      <c r="F54" s="45"/>
      <c r="G54" s="45"/>
      <c r="H54" s="46"/>
      <c r="I54" s="36"/>
      <c r="J54" s="36"/>
      <c r="K54" s="16">
        <f>IF(I54*230+J54*185=0,"",I54*230+J54*185)</f>
      </c>
    </row>
    <row r="55" spans="1:11" ht="18.75" customHeight="1">
      <c r="A55" s="42" t="s">
        <v>81</v>
      </c>
      <c r="B55" s="43"/>
      <c r="C55" s="43"/>
      <c r="D55" s="43"/>
      <c r="E55" s="43"/>
      <c r="F55" s="43"/>
      <c r="G55" s="43"/>
      <c r="H55" s="43"/>
      <c r="I55" s="12"/>
      <c r="J55" s="36"/>
      <c r="K55" s="16">
        <f>IF(I55*230+J55*185=0,"",I55*230+J55*185)</f>
      </c>
    </row>
    <row r="56" spans="1:15" ht="18.75" customHeight="1">
      <c r="A56" s="55" t="s">
        <v>83</v>
      </c>
      <c r="B56" s="55"/>
      <c r="C56" s="55"/>
      <c r="D56" s="55"/>
      <c r="E56" s="55"/>
      <c r="F56" s="55"/>
      <c r="G56" s="55"/>
      <c r="H56" s="55"/>
      <c r="I56" s="12"/>
      <c r="J56" s="12"/>
      <c r="K56" s="16">
        <f>IF(I56*225+J56*150=0,"",I56*225+J56*160)</f>
      </c>
      <c r="N56" s="34"/>
      <c r="O56" s="34"/>
    </row>
    <row r="57" spans="1:11" ht="18.75" customHeight="1">
      <c r="A57" s="52" t="s">
        <v>37</v>
      </c>
      <c r="B57" s="53"/>
      <c r="C57" s="53"/>
      <c r="D57" s="53"/>
      <c r="E57" s="53"/>
      <c r="F57" s="53"/>
      <c r="G57" s="53"/>
      <c r="H57" s="53"/>
      <c r="I57" s="53"/>
      <c r="J57" s="54"/>
      <c r="K57" s="29" t="s">
        <v>33</v>
      </c>
    </row>
    <row r="58" spans="10:11" ht="18.75" customHeight="1">
      <c r="J58" s="27" t="s">
        <v>8</v>
      </c>
      <c r="K58" s="19">
        <f>SUM(K19:K21,K24:K27,K29:K33,K35:K38,K41:K45,K47:K50,K52:K56)</f>
        <v>0</v>
      </c>
    </row>
    <row r="59" spans="1:11" s="35" customFormat="1" ht="13.5" customHeight="1">
      <c r="A59" s="87" t="s">
        <v>82</v>
      </c>
      <c r="B59" s="87"/>
      <c r="C59" s="87"/>
      <c r="D59" s="87"/>
      <c r="E59" s="87"/>
      <c r="F59" s="87"/>
      <c r="G59" s="87"/>
      <c r="H59" s="87"/>
      <c r="I59" s="87"/>
      <c r="J59" s="87"/>
      <c r="K59" s="87"/>
    </row>
    <row r="60" spans="1:11" ht="13.5" customHeight="1">
      <c r="A60" s="87"/>
      <c r="B60" s="87"/>
      <c r="C60" s="87"/>
      <c r="D60" s="87"/>
      <c r="E60" s="87"/>
      <c r="F60" s="87"/>
      <c r="G60" s="87"/>
      <c r="H60" s="87"/>
      <c r="I60" s="87"/>
      <c r="J60" s="87"/>
      <c r="K60" s="87"/>
    </row>
    <row r="61" spans="8:10" ht="15.75">
      <c r="H61" s="1"/>
      <c r="I61" s="27"/>
      <c r="J61" s="11"/>
    </row>
    <row r="62" spans="1:15" ht="15.75">
      <c r="A62" s="83" t="s">
        <v>45</v>
      </c>
      <c r="B62" s="83"/>
      <c r="C62" s="83"/>
      <c r="D62" s="83"/>
      <c r="E62" s="83"/>
      <c r="F62" s="83"/>
      <c r="G62" s="83"/>
      <c r="H62" s="83"/>
      <c r="I62" s="83"/>
      <c r="J62" s="83"/>
      <c r="K62" s="83"/>
      <c r="N62" s="34"/>
      <c r="O62" s="34"/>
    </row>
    <row r="63" spans="1:11" ht="15.75">
      <c r="A63" s="84" t="s">
        <v>46</v>
      </c>
      <c r="B63" s="84"/>
      <c r="C63" s="84"/>
      <c r="D63" s="84"/>
      <c r="E63" s="84"/>
      <c r="F63" s="84"/>
      <c r="G63" s="84"/>
      <c r="H63" s="84"/>
      <c r="I63" s="84"/>
      <c r="J63" s="84"/>
      <c r="K63" s="84"/>
    </row>
    <row r="64" spans="1:11" ht="15.75">
      <c r="A64" s="84"/>
      <c r="B64" s="84"/>
      <c r="C64" s="84"/>
      <c r="D64" s="84"/>
      <c r="E64" s="84"/>
      <c r="F64" s="84"/>
      <c r="G64" s="84"/>
      <c r="H64" s="84"/>
      <c r="I64" s="84"/>
      <c r="J64" s="84"/>
      <c r="K64" s="84"/>
    </row>
    <row r="65" spans="8:10" ht="15.75">
      <c r="H65" s="1"/>
      <c r="I65" s="27"/>
      <c r="J65" s="11"/>
    </row>
    <row r="66" spans="1:11" ht="15.75">
      <c r="A66" s="85" t="s">
        <v>11</v>
      </c>
      <c r="B66" s="85"/>
      <c r="C66" s="85"/>
      <c r="D66" s="85"/>
      <c r="E66" s="85"/>
      <c r="F66" s="85"/>
      <c r="G66" s="85"/>
      <c r="H66" s="85"/>
      <c r="I66" s="85"/>
      <c r="J66" s="85"/>
      <c r="K66" s="85"/>
    </row>
    <row r="67" spans="1:11" ht="15.75">
      <c r="A67" s="86" t="s">
        <v>12</v>
      </c>
      <c r="B67" s="86"/>
      <c r="C67" s="86"/>
      <c r="D67" s="86"/>
      <c r="E67" s="86"/>
      <c r="F67" s="86"/>
      <c r="G67" s="86"/>
      <c r="H67" s="86"/>
      <c r="I67" s="86"/>
      <c r="J67" s="86"/>
      <c r="K67" s="86"/>
    </row>
    <row r="68" spans="1:11" ht="15.75">
      <c r="A68" s="86"/>
      <c r="B68" s="86"/>
      <c r="C68" s="86"/>
      <c r="D68" s="86"/>
      <c r="E68" s="86"/>
      <c r="F68" s="86"/>
      <c r="G68" s="86"/>
      <c r="H68" s="86"/>
      <c r="I68" s="86"/>
      <c r="J68" s="86"/>
      <c r="K68" s="86"/>
    </row>
    <row r="69" spans="5:6" ht="15.75">
      <c r="E69" s="28"/>
      <c r="F69" s="28"/>
    </row>
    <row r="70" ht="15" customHeight="1"/>
  </sheetData>
  <sheetProtection password="CCB3" sheet="1" objects="1" scenarios="1" selectLockedCells="1"/>
  <mergeCells count="65">
    <mergeCell ref="A62:K62"/>
    <mergeCell ref="A63:K63"/>
    <mergeCell ref="A64:K64"/>
    <mergeCell ref="A66:K66"/>
    <mergeCell ref="A67:K68"/>
    <mergeCell ref="A59:K60"/>
    <mergeCell ref="H10:K10"/>
    <mergeCell ref="A3:E3"/>
    <mergeCell ref="A31:H31"/>
    <mergeCell ref="B14:E14"/>
    <mergeCell ref="B4:E4"/>
    <mergeCell ref="B6:E6"/>
    <mergeCell ref="B8:E8"/>
    <mergeCell ref="B9:E9"/>
    <mergeCell ref="B10:E10"/>
    <mergeCell ref="B12:E12"/>
    <mergeCell ref="A42:H42"/>
    <mergeCell ref="A48:H48"/>
    <mergeCell ref="A36:H36"/>
    <mergeCell ref="A27:H27"/>
    <mergeCell ref="A1:K1"/>
    <mergeCell ref="G3:K3"/>
    <mergeCell ref="H4:K4"/>
    <mergeCell ref="H6:K6"/>
    <mergeCell ref="H8:K8"/>
    <mergeCell ref="H9:K9"/>
    <mergeCell ref="A21:H21"/>
    <mergeCell ref="A23:J23"/>
    <mergeCell ref="I17:J17"/>
    <mergeCell ref="A22:H22"/>
    <mergeCell ref="A57:J57"/>
    <mergeCell ref="A25:H25"/>
    <mergeCell ref="A26:H26"/>
    <mergeCell ref="A29:H29"/>
    <mergeCell ref="A33:H33"/>
    <mergeCell ref="A41:H41"/>
    <mergeCell ref="A47:H47"/>
    <mergeCell ref="A49:H49"/>
    <mergeCell ref="A46:J46"/>
    <mergeCell ref="A52:H52"/>
    <mergeCell ref="A38:H38"/>
    <mergeCell ref="A16:J16"/>
    <mergeCell ref="A18:H18"/>
    <mergeCell ref="A19:H19"/>
    <mergeCell ref="A20:H20"/>
    <mergeCell ref="A24:H24"/>
    <mergeCell ref="A53:H53"/>
    <mergeCell ref="A39:J39"/>
    <mergeCell ref="A40:H40"/>
    <mergeCell ref="A30:H30"/>
    <mergeCell ref="A28:J28"/>
    <mergeCell ref="A56:H56"/>
    <mergeCell ref="A45:H45"/>
    <mergeCell ref="A50:H50"/>
    <mergeCell ref="A51:J51"/>
    <mergeCell ref="A32:H32"/>
    <mergeCell ref="A43:H43"/>
    <mergeCell ref="A44:H44"/>
    <mergeCell ref="A54:H54"/>
    <mergeCell ref="A55:H55"/>
    <mergeCell ref="K17:K18"/>
    <mergeCell ref="A35:H35"/>
    <mergeCell ref="A37:H37"/>
    <mergeCell ref="A17:H17"/>
    <mergeCell ref="A34:J34"/>
  </mergeCells>
  <printOptions horizontalCentered="1"/>
  <pageMargins left="0.75" right="0.75" top="1" bottom="1" header="0.5" footer="0.5"/>
  <pageSetup fitToHeight="1" fitToWidth="1" orientation="portrait" scale="58"/>
  <headerFooter alignWithMargins="0">
    <oddHeader>&amp;C&amp;"Calibri,Regular"&amp;K000000&amp;G</oddHeader>
    <oddFooter>&amp;L&amp;"Calibri,Regular"&amp;K000000orders@forensicassurance.com&amp;C&amp;"Calibri,Regular"&amp;10&amp;K000000Forensic Assurance
P.O. Box 231, Northville, MI 48167
(248) 773-5114&amp;R&amp;"Calibri,Regular"&amp;K000000www.forensicassurance.com</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showRowColHeaders="0" zoomScalePageLayoutView="0" workbookViewId="0" topLeftCell="A1">
      <selection activeCell="G4" sqref="G4:I4"/>
    </sheetView>
  </sheetViews>
  <sheetFormatPr defaultColWidth="11.125" defaultRowHeight="15.75"/>
  <sheetData>
    <row r="1" spans="1:9" s="14" customFormat="1" ht="15.75">
      <c r="A1" s="80" t="s">
        <v>21</v>
      </c>
      <c r="B1" s="80"/>
      <c r="C1" s="80"/>
      <c r="D1" s="80"/>
      <c r="E1" s="80"/>
      <c r="F1" s="80"/>
      <c r="G1" s="80"/>
      <c r="H1" s="80"/>
      <c r="I1" s="80"/>
    </row>
    <row r="2" spans="1:9" s="14" customFormat="1" ht="15.75">
      <c r="A2" s="83" t="s">
        <v>22</v>
      </c>
      <c r="B2" s="83"/>
      <c r="C2" s="83"/>
      <c r="D2" s="83"/>
      <c r="E2" s="83"/>
      <c r="F2" s="83"/>
      <c r="G2" s="83"/>
      <c r="H2" s="83"/>
      <c r="I2" s="83"/>
    </row>
    <row r="3" s="14" customFormat="1" ht="15.75">
      <c r="E3" s="10"/>
    </row>
    <row r="4" spans="1:9" s="14" customFormat="1" ht="15.75">
      <c r="A4" s="93" t="s">
        <v>23</v>
      </c>
      <c r="B4" s="93"/>
      <c r="C4" s="93"/>
      <c r="D4" s="93"/>
      <c r="E4" s="93"/>
      <c r="F4" s="94"/>
      <c r="G4" s="92"/>
      <c r="H4" s="92"/>
      <c r="I4" s="92"/>
    </row>
    <row r="5" spans="1:9" s="21" customFormat="1" ht="15.75">
      <c r="A5" s="24"/>
      <c r="B5" s="24"/>
      <c r="C5" s="24"/>
      <c r="D5" s="24"/>
      <c r="E5" s="24"/>
      <c r="F5" s="25"/>
      <c r="G5" s="22"/>
      <c r="H5" s="22"/>
      <c r="I5" s="22"/>
    </row>
    <row r="6" spans="1:9" s="14" customFormat="1" ht="15.75">
      <c r="A6" s="91" t="s">
        <v>24</v>
      </c>
      <c r="B6" s="91"/>
      <c r="C6" s="95"/>
      <c r="D6" s="95"/>
      <c r="E6" s="95"/>
      <c r="F6" s="95"/>
      <c r="G6" s="23" t="s">
        <v>32</v>
      </c>
      <c r="H6" s="92"/>
      <c r="I6" s="92"/>
    </row>
    <row r="7" spans="1:9" s="21" customFormat="1" ht="15.75">
      <c r="A7" s="20"/>
      <c r="B7" s="20"/>
      <c r="C7" s="22"/>
      <c r="D7" s="22"/>
      <c r="E7" s="22"/>
      <c r="F7" s="22"/>
      <c r="G7" s="23"/>
      <c r="H7" s="6"/>
      <c r="I7" s="6"/>
    </row>
    <row r="8" spans="1:6" s="14" customFormat="1" ht="15.75">
      <c r="A8" s="91" t="s">
        <v>25</v>
      </c>
      <c r="B8" s="91"/>
      <c r="C8" s="92"/>
      <c r="D8" s="92"/>
      <c r="E8" s="92"/>
      <c r="F8" s="92"/>
    </row>
    <row r="9" s="14" customFormat="1" ht="15.75">
      <c r="E9" s="10"/>
    </row>
    <row r="10" spans="1:5" s="14" customFormat="1" ht="15.75">
      <c r="A10" s="26" t="s">
        <v>41</v>
      </c>
      <c r="E10" s="10"/>
    </row>
    <row r="11" s="14" customFormat="1" ht="15.75">
      <c r="E11" s="10"/>
    </row>
    <row r="12" spans="1:7" s="14" customFormat="1" ht="15.75">
      <c r="A12" s="91" t="s">
        <v>26</v>
      </c>
      <c r="B12" s="91"/>
      <c r="C12" s="92"/>
      <c r="D12" s="92"/>
      <c r="E12" s="92"/>
      <c r="F12" s="92"/>
      <c r="G12" s="92"/>
    </row>
    <row r="13" s="21" customFormat="1" ht="15.75">
      <c r="E13" s="10"/>
    </row>
    <row r="14" spans="1:7" s="14" customFormat="1" ht="15.75">
      <c r="A14" s="91" t="s">
        <v>30</v>
      </c>
      <c r="B14" s="91"/>
      <c r="C14" s="92"/>
      <c r="D14" s="92"/>
      <c r="E14" s="92"/>
      <c r="F14" s="92"/>
      <c r="G14" s="92"/>
    </row>
    <row r="15" spans="1:7" s="21" customFormat="1" ht="15.75">
      <c r="A15" s="13"/>
      <c r="B15" s="13"/>
      <c r="C15" s="22"/>
      <c r="D15" s="22"/>
      <c r="E15" s="22"/>
      <c r="F15" s="22"/>
      <c r="G15" s="22"/>
    </row>
    <row r="16" spans="1:7" s="21" customFormat="1" ht="15.75">
      <c r="A16" s="91" t="s">
        <v>31</v>
      </c>
      <c r="B16" s="91"/>
      <c r="C16" s="92"/>
      <c r="D16" s="92"/>
      <c r="E16" s="92"/>
      <c r="F16" s="92"/>
      <c r="G16" s="92"/>
    </row>
    <row r="17" spans="1:7" s="21" customFormat="1" ht="15.75">
      <c r="A17" s="13"/>
      <c r="B17" s="13"/>
      <c r="C17" s="22"/>
      <c r="D17" s="22"/>
      <c r="E17" s="22"/>
      <c r="F17" s="22"/>
      <c r="G17" s="22"/>
    </row>
    <row r="18" spans="2:5" s="14" customFormat="1" ht="15.75">
      <c r="B18" s="13" t="s">
        <v>27</v>
      </c>
      <c r="C18" s="92"/>
      <c r="D18" s="92"/>
      <c r="E18" s="10"/>
    </row>
    <row r="19" s="14" customFormat="1" ht="15.75">
      <c r="E19" s="10"/>
    </row>
    <row r="20" spans="2:8" s="14" customFormat="1" ht="15.75">
      <c r="B20" s="13" t="s">
        <v>28</v>
      </c>
      <c r="C20" s="96"/>
      <c r="D20" s="96"/>
      <c r="E20" s="10"/>
      <c r="F20" s="13" t="s">
        <v>29</v>
      </c>
      <c r="G20" s="92"/>
      <c r="H20" s="92"/>
    </row>
    <row r="21" s="14" customFormat="1" ht="15.75">
      <c r="E21" s="10"/>
    </row>
    <row r="23" spans="1:5" ht="15.75">
      <c r="A23" t="s">
        <v>38</v>
      </c>
      <c r="E23" s="41"/>
    </row>
    <row r="24" ht="15.75">
      <c r="E24" s="41"/>
    </row>
    <row r="25" spans="1:8" ht="15.75">
      <c r="A25" s="88" t="s">
        <v>0</v>
      </c>
      <c r="B25" s="88"/>
      <c r="C25" s="88"/>
      <c r="D25" s="88"/>
      <c r="E25" s="88"/>
      <c r="F25" s="88"/>
      <c r="G25" s="88"/>
      <c r="H25" s="88"/>
    </row>
    <row r="26" spans="1:8" ht="15.75">
      <c r="A26" s="88" t="s">
        <v>39</v>
      </c>
      <c r="B26" s="88"/>
      <c r="C26" s="88"/>
      <c r="D26" s="88"/>
      <c r="E26" s="88"/>
      <c r="F26" s="88"/>
      <c r="G26" s="88"/>
      <c r="H26" s="88"/>
    </row>
    <row r="27" spans="1:8" ht="15.75">
      <c r="A27" s="88" t="s">
        <v>40</v>
      </c>
      <c r="B27" s="88"/>
      <c r="C27" s="88"/>
      <c r="D27" s="88"/>
      <c r="E27" s="88"/>
      <c r="F27" s="88"/>
      <c r="G27" s="88"/>
      <c r="H27" s="88"/>
    </row>
    <row r="28" ht="15.75">
      <c r="E28" s="41"/>
    </row>
    <row r="29" spans="1:8" ht="15.75">
      <c r="A29" s="88" t="s">
        <v>84</v>
      </c>
      <c r="B29" s="88"/>
      <c r="C29" s="88"/>
      <c r="D29" s="88"/>
      <c r="E29" s="88"/>
      <c r="F29" s="88"/>
      <c r="G29" s="88"/>
      <c r="H29" s="88"/>
    </row>
    <row r="30" spans="1:8" ht="15.75">
      <c r="A30" s="89" t="s">
        <v>42</v>
      </c>
      <c r="B30" s="89"/>
      <c r="C30" s="89"/>
      <c r="D30" s="89"/>
      <c r="E30" s="89"/>
      <c r="F30" s="89"/>
      <c r="G30" s="89"/>
      <c r="H30" s="89"/>
    </row>
    <row r="31" ht="15.75">
      <c r="E31" s="41"/>
    </row>
    <row r="32" spans="1:8" ht="15.75">
      <c r="A32" s="90" t="s">
        <v>46</v>
      </c>
      <c r="B32" s="90"/>
      <c r="C32" s="90"/>
      <c r="D32" s="90"/>
      <c r="E32" s="90"/>
      <c r="F32" s="90"/>
      <c r="G32" s="90"/>
      <c r="H32" s="90"/>
    </row>
    <row r="33" spans="1:8" ht="15.75">
      <c r="A33" s="83"/>
      <c r="B33" s="83"/>
      <c r="C33" s="83"/>
      <c r="D33" s="83"/>
      <c r="E33" s="83"/>
      <c r="F33" s="83"/>
      <c r="G33" s="83"/>
      <c r="H33" s="83"/>
    </row>
  </sheetData>
  <sheetProtection password="CCB3" sheet="1" objects="1" scenarios="1" selectLockedCells="1"/>
  <mergeCells count="25">
    <mergeCell ref="A16:B16"/>
    <mergeCell ref="C16:G16"/>
    <mergeCell ref="C18:D18"/>
    <mergeCell ref="G20:H20"/>
    <mergeCell ref="H6:I6"/>
    <mergeCell ref="C20:D20"/>
    <mergeCell ref="A8:B8"/>
    <mergeCell ref="C8:F8"/>
    <mergeCell ref="C12:G12"/>
    <mergeCell ref="A12:B12"/>
    <mergeCell ref="A14:B14"/>
    <mergeCell ref="C14:G14"/>
    <mergeCell ref="A1:I1"/>
    <mergeCell ref="A2:I2"/>
    <mergeCell ref="G4:I4"/>
    <mergeCell ref="A4:F4"/>
    <mergeCell ref="A6:B6"/>
    <mergeCell ref="C6:F6"/>
    <mergeCell ref="A25:H25"/>
    <mergeCell ref="A26:H26"/>
    <mergeCell ref="A27:H27"/>
    <mergeCell ref="A30:H30"/>
    <mergeCell ref="A32:H32"/>
    <mergeCell ref="A33:H33"/>
    <mergeCell ref="A29:H29"/>
  </mergeCells>
  <printOptions horizontalCentered="1" verticalCentered="1"/>
  <pageMargins left="0.75" right="0.75" top="1" bottom="1" header="0.5" footer="0.5"/>
  <pageSetup fitToHeight="1" fitToWidth="1" orientation="portrait" scale="7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Giroux</dc:creator>
  <cp:keywords/>
  <dc:description/>
  <cp:lastModifiedBy>Brandon Giroux</cp:lastModifiedBy>
  <cp:lastPrinted>2022-06-22T13:52:12Z</cp:lastPrinted>
  <dcterms:created xsi:type="dcterms:W3CDTF">2015-09-16T18:37:08Z</dcterms:created>
  <dcterms:modified xsi:type="dcterms:W3CDTF">2022-06-22T13:52:18Z</dcterms:modified>
  <cp:category/>
  <cp:version/>
  <cp:contentType/>
  <cp:contentStatus/>
</cp:coreProperties>
</file>